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640" windowHeight="9735" activeTab="0"/>
  </bookViews>
  <sheets>
    <sheet name="Quadro para Publicação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</author>
  </authors>
  <commentList>
    <comment ref="A21" authorId="0">
      <text>
        <r>
          <rPr>
            <b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
deduçoes apenas para informação e cálculo do valor efetivamente retido</t>
        </r>
      </text>
    </comment>
    <comment ref="A22" authorId="0">
      <text>
        <r>
          <rPr>
            <sz val="9"/>
            <rFont val="Tahoma"/>
            <family val="2"/>
          </rPr>
          <t>Recursos adicionais + Rendimentos:
Qse rendimentos    R$ 5953,84
Transporte            R$ 215,32
PNAT                   R$ 119,13
LDB Rendimentos   R$ 4849,25</t>
        </r>
      </text>
    </comment>
    <comment ref="L18" authorId="0">
      <text>
        <r>
          <rPr>
            <b/>
            <sz val="9"/>
            <rFont val="Tahoma"/>
            <family val="2"/>
          </rPr>
          <t>Micro:</t>
        </r>
        <r>
          <rPr>
            <sz val="9"/>
            <rFont val="Tahoma"/>
            <family val="2"/>
          </rPr>
          <t xml:space="preserve">
Deduções do fundeb
1.321856,50-573129,90
=748.726,60</t>
        </r>
      </text>
    </comment>
  </commentList>
</comments>
</file>

<file path=xl/sharedStrings.xml><?xml version="1.0" encoding="utf-8"?>
<sst xmlns="http://schemas.openxmlformats.org/spreadsheetml/2006/main" count="72" uniqueCount="64">
  <si>
    <t>RECEITAS E DESPESAS DO ENSINO  -  PUBLICAÇÃO  (ARTIGO 256 DA CONSTITUIÇÃO ESTADUAL)</t>
  </si>
  <si>
    <t>MUNICÍPIO:</t>
  </si>
  <si>
    <t>FERNÃO</t>
  </si>
  <si>
    <t>PERÍODO:</t>
  </si>
  <si>
    <t>EXERCÍCIO:</t>
  </si>
  <si>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</si>
  <si>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</si>
  <si>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</si>
  <si>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</si>
  <si>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</si>
  <si>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</si>
  <si>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</si>
  <si>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</si>
  <si>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</si>
  <si>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</si>
  <si>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</si>
  <si>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</si>
  <si>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</si>
  <si>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</si>
  <si>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</si>
  <si>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</si>
  <si>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</si>
  <si>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</si>
  <si>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</si>
  <si>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</si>
  <si>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</si>
  <si>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</si>
  <si>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</si>
  <si>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</si>
  <si>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</si>
  <si>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</si>
  <si>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</si>
  <si>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</si>
  <si>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Depesas realizadas com Recursos do FUNDEB</t>
  </si>
  <si>
    <t>Imposto s/ Propriedade de Veículo Automotor</t>
  </si>
  <si>
    <t>Valor Efetivamente Retido ao FUNDEB</t>
  </si>
  <si>
    <t>Imposto s/ Produto Industrial s/ Exportação</t>
  </si>
  <si>
    <t>Parcela Empenhada do Ganho Líquido - FUNDEB</t>
  </si>
  <si>
    <t>TOTAL DAS RECEITAS DE IMPOSTOS E TRANSFERÊNCIAS</t>
  </si>
  <si>
    <t>TOTAL APLICADO NO ENSINO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</si>
  <si>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</si>
  <si>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</si>
  <si>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</si>
  <si>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</si>
  <si>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</si>
  <si>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</si>
  <si>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</si>
  <si>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</si>
  <si>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</si>
  <si>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</si>
  <si>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</si>
  <si>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</si>
  <si>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Sandra Azevedo Atran</t>
  </si>
  <si>
    <t>Contador(a)</t>
  </si>
  <si>
    <t>Subtotal FUNDEB</t>
  </si>
  <si>
    <t>Perguntar pra sandra</t>
  </si>
  <si>
    <t>Diferença Fundeb</t>
  </si>
  <si>
    <t>Deduções para Formação do FUNDEB</t>
  </si>
  <si>
    <t>TRANSP</t>
  </si>
  <si>
    <t>Adelcio Aparecido Martins</t>
  </si>
  <si>
    <t xml:space="preserve"> Prefeito(a) Municipal</t>
  </si>
  <si>
    <t>Diretora de Escola</t>
  </si>
  <si>
    <t>Roseleni Ap. Deziderato Almasan</t>
  </si>
  <si>
    <t>4º TRIMESTRE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</si>
</sst>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[$-416]dddd\,\ d&quot; de &quot;mmmm&quot; de &quot;yyyy"/>
    <numFmt numFmtId="166" formatCode="[$-F800]dddd\,\ mmmm\ dd\,\ yyyy"/>
    <numFmt numFmtId="167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3" fontId="4" fillId="0" borderId="12" xfId="0" applyNumberFormat="1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3" fontId="4" fillId="0" borderId="13" xfId="0" applyNumberFormat="1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" fillId="0" borderId="12" xfId="0" applyFont="1" applyBorder="1" applyAlignment="1" applyProtection="1">
      <alignment horizontal="left"/>
      <protection hidden="1"/>
    </xf>
    <xf numFmtId="0" fontId="50" fillId="0" borderId="0" xfId="0" applyFont="1" applyAlignment="1">
      <alignment/>
    </xf>
    <xf numFmtId="3" fontId="5" fillId="0" borderId="12" xfId="0" applyNumberFormat="1" applyFont="1" applyBorder="1" applyAlignment="1" applyProtection="1">
      <alignment/>
      <protection hidden="1"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4" fontId="29" fillId="0" borderId="0" xfId="0" applyNumberFormat="1" applyFont="1" applyAlignment="1">
      <alignment/>
    </xf>
    <xf numFmtId="4" fontId="52" fillId="0" borderId="11" xfId="0" applyNumberFormat="1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44" fontId="0" fillId="0" borderId="0" xfId="0" applyNumberFormat="1" applyAlignment="1">
      <alignment/>
    </xf>
    <xf numFmtId="0" fontId="5" fillId="0" borderId="15" xfId="0" applyFont="1" applyBorder="1" applyAlignment="1" applyProtection="1">
      <alignment horizontal="center"/>
      <protection hidden="1"/>
    </xf>
    <xf numFmtId="3" fontId="4" fillId="0" borderId="16" xfId="0" applyNumberFormat="1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4" fontId="38" fillId="0" borderId="0" xfId="0" applyNumberFormat="1" applyFont="1" applyAlignment="1">
      <alignment/>
    </xf>
    <xf numFmtId="10" fontId="52" fillId="0" borderId="11" xfId="0" applyNumberFormat="1" applyFont="1" applyBorder="1" applyAlignment="1" applyProtection="1">
      <alignment horizontal="right"/>
      <protection hidden="1"/>
    </xf>
    <xf numFmtId="0" fontId="54" fillId="0" borderId="19" xfId="0" applyFont="1" applyBorder="1" applyAlignment="1" applyProtection="1">
      <alignment/>
      <protection hidden="1"/>
    </xf>
    <xf numFmtId="0" fontId="29" fillId="0" borderId="0" xfId="0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0" fillId="0" borderId="0" xfId="0" applyNumberFormat="1" applyFont="1" applyAlignment="1" applyProtection="1">
      <alignment/>
      <protection hidden="1"/>
    </xf>
    <xf numFmtId="4" fontId="4" fillId="0" borderId="20" xfId="0" applyNumberFormat="1" applyFont="1" applyBorder="1" applyAlignment="1" applyProtection="1">
      <alignment/>
      <protection hidden="1"/>
    </xf>
    <xf numFmtId="4" fontId="5" fillId="0" borderId="20" xfId="0" applyNumberFormat="1" applyFont="1" applyBorder="1" applyAlignment="1" applyProtection="1">
      <alignment/>
      <protection hidden="1"/>
    </xf>
    <xf numFmtId="39" fontId="4" fillId="0" borderId="20" xfId="0" applyNumberFormat="1" applyFont="1" applyBorder="1" applyAlignment="1" applyProtection="1">
      <alignment/>
      <protection hidden="1"/>
    </xf>
    <xf numFmtId="4" fontId="4" fillId="0" borderId="21" xfId="0" applyNumberFormat="1" applyFont="1" applyBorder="1" applyAlignment="1" applyProtection="1">
      <alignment/>
      <protection hidden="1"/>
    </xf>
    <xf numFmtId="4" fontId="34" fillId="0" borderId="11" xfId="0" applyNumberFormat="1" applyFont="1" applyBorder="1" applyAlignment="1">
      <alignment/>
    </xf>
    <xf numFmtId="4" fontId="5" fillId="0" borderId="20" xfId="0" applyNumberFormat="1" applyFont="1" applyBorder="1" applyAlignment="1" applyProtection="1">
      <alignment/>
      <protection hidden="1"/>
    </xf>
    <xf numFmtId="4" fontId="4" fillId="0" borderId="20" xfId="0" applyNumberFormat="1" applyFont="1" applyBorder="1" applyAlignment="1" applyProtection="1">
      <alignment/>
      <protection hidden="1"/>
    </xf>
    <xf numFmtId="10" fontId="5" fillId="0" borderId="20" xfId="0" applyNumberFormat="1" applyFont="1" applyBorder="1" applyAlignment="1" applyProtection="1">
      <alignment/>
      <protection hidden="1"/>
    </xf>
    <xf numFmtId="39" fontId="5" fillId="0" borderId="11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3" fontId="4" fillId="0" borderId="12" xfId="0" applyNumberFormat="1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0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/>
      <protection hidden="1"/>
    </xf>
    <xf numFmtId="10" fontId="5" fillId="0" borderId="20" xfId="0" applyNumberFormat="1" applyFont="1" applyBorder="1" applyAlignment="1" applyProtection="1">
      <alignment horizontal="right"/>
      <protection hidden="1"/>
    </xf>
    <xf numFmtId="4" fontId="34" fillId="0" borderId="2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I13" sqref="I13:K13"/>
    </sheetView>
  </sheetViews>
  <sheetFormatPr defaultColWidth="9.140625" defaultRowHeight="15"/>
  <cols>
    <col min="2" max="2" width="11.7109375" style="0" customWidth="1"/>
    <col min="5" max="5" width="14.140625" style="0" customWidth="1"/>
    <col min="6" max="6" width="13.57421875" style="0" customWidth="1"/>
    <col min="7" max="7" width="1.57421875" style="0" customWidth="1"/>
    <col min="11" max="11" width="23.57421875" style="0" customWidth="1"/>
    <col min="12" max="12" width="15.7109375" style="0" customWidth="1"/>
    <col min="13" max="13" width="12.28125" style="0" customWidth="1"/>
    <col min="14" max="14" width="10.57421875" style="0" customWidth="1"/>
    <col min="15" max="15" width="10.00390625" style="0" customWidth="1"/>
    <col min="16" max="17" width="11.7109375" style="0" customWidth="1"/>
    <col min="18" max="18" width="10.140625" style="0" bestFit="1" customWidth="1"/>
  </cols>
  <sheetData>
    <row r="1" spans="1:12" ht="1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66"/>
      <c r="B2" s="67"/>
      <c r="C2" s="67"/>
      <c r="D2" s="67"/>
      <c r="E2" s="67"/>
      <c r="F2" s="67"/>
      <c r="G2" s="67"/>
      <c r="H2" s="67"/>
      <c r="I2" s="19"/>
      <c r="J2" s="19"/>
      <c r="K2" s="19"/>
      <c r="L2" s="19"/>
    </row>
    <row r="3" spans="1:12" ht="15">
      <c r="A3" s="68" t="s">
        <v>1</v>
      </c>
      <c r="B3" s="68"/>
      <c r="C3" s="69" t="s">
        <v>2</v>
      </c>
      <c r="D3" s="69"/>
      <c r="E3" s="69"/>
      <c r="F3" s="69"/>
      <c r="G3" s="20"/>
      <c r="H3" s="21" t="s">
        <v>3</v>
      </c>
      <c r="I3" s="20" t="s">
        <v>63</v>
      </c>
      <c r="K3" s="21" t="s">
        <v>4</v>
      </c>
      <c r="L3" s="20">
        <v>2018</v>
      </c>
    </row>
    <row r="4" spans="1:1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15.75" thickBot="1">
      <c r="A5" s="70" t="s">
        <v>5</v>
      </c>
      <c r="B5" s="71"/>
      <c r="C5" s="71"/>
      <c r="D5" s="71"/>
      <c r="E5" s="71"/>
      <c r="F5" s="2" t="s">
        <v>6</v>
      </c>
      <c r="G5" s="3"/>
      <c r="H5" s="72" t="s">
        <v>7</v>
      </c>
      <c r="I5" s="73"/>
      <c r="J5" s="73"/>
      <c r="K5" s="73"/>
      <c r="L5" s="34" t="s">
        <v>6</v>
      </c>
      <c r="M5" s="30"/>
      <c r="N5" s="30"/>
      <c r="O5" s="30"/>
      <c r="P5" s="30"/>
      <c r="Q5" s="30"/>
      <c r="R5" s="30"/>
      <c r="S5" s="28"/>
      <c r="T5" s="28"/>
      <c r="U5" s="29"/>
    </row>
    <row r="6" spans="1:21" ht="15">
      <c r="A6" s="74"/>
      <c r="B6" s="63"/>
      <c r="C6" s="63"/>
      <c r="D6" s="63"/>
      <c r="E6" s="63"/>
      <c r="F6" s="4"/>
      <c r="G6" s="3"/>
      <c r="H6" s="35"/>
      <c r="I6" s="36"/>
      <c r="J6" s="36"/>
      <c r="K6" s="36"/>
      <c r="L6" s="37"/>
      <c r="M6" s="27"/>
      <c r="N6" s="27"/>
      <c r="O6" s="27"/>
      <c r="P6" s="27"/>
      <c r="Q6" s="27"/>
      <c r="R6" s="27"/>
      <c r="S6" s="28"/>
      <c r="T6" s="28"/>
      <c r="U6" s="29"/>
    </row>
    <row r="7" spans="1:21" ht="15">
      <c r="A7" s="74" t="s">
        <v>8</v>
      </c>
      <c r="B7" s="63"/>
      <c r="C7" s="63"/>
      <c r="D7" s="63"/>
      <c r="E7" s="63"/>
      <c r="F7" s="50">
        <v>53024.57</v>
      </c>
      <c r="G7" s="3" t="s">
        <v>9</v>
      </c>
      <c r="H7" s="64" t="s">
        <v>10</v>
      </c>
      <c r="I7" s="65"/>
      <c r="J7" s="65"/>
      <c r="K7" s="65"/>
      <c r="L7" s="50">
        <v>0</v>
      </c>
      <c r="M7" s="27"/>
      <c r="N7" s="27"/>
      <c r="O7" s="27"/>
      <c r="P7" s="27"/>
      <c r="Q7" s="27"/>
      <c r="R7" s="27"/>
      <c r="S7" s="28"/>
      <c r="T7" s="28"/>
      <c r="U7" s="29"/>
    </row>
    <row r="8" spans="1:21" ht="15">
      <c r="A8" s="62" t="s">
        <v>11</v>
      </c>
      <c r="B8" s="63"/>
      <c r="C8" s="63"/>
      <c r="D8" s="63"/>
      <c r="E8" s="63"/>
      <c r="F8" s="50">
        <v>137060.05</v>
      </c>
      <c r="G8" s="3"/>
      <c r="H8" s="74" t="s">
        <v>12</v>
      </c>
      <c r="I8" s="63"/>
      <c r="J8" s="63"/>
      <c r="K8" s="63"/>
      <c r="L8" s="50">
        <f>P8</f>
        <v>1299719.55</v>
      </c>
      <c r="M8" s="27">
        <v>784460.02</v>
      </c>
      <c r="N8" s="27">
        <v>515259.53</v>
      </c>
      <c r="O8" s="27">
        <v>0</v>
      </c>
      <c r="P8" s="27">
        <f>M8+N8+O8</f>
        <v>1299719.55</v>
      </c>
      <c r="Q8" s="28"/>
      <c r="R8" s="27"/>
      <c r="S8" s="28"/>
      <c r="T8" s="28"/>
      <c r="U8" s="29"/>
    </row>
    <row r="9" spans="1:21" ht="15">
      <c r="A9" s="62" t="s">
        <v>13</v>
      </c>
      <c r="B9" s="63"/>
      <c r="C9" s="63"/>
      <c r="D9" s="63"/>
      <c r="E9" s="63"/>
      <c r="F9" s="50">
        <v>71021.28</v>
      </c>
      <c r="G9" s="3"/>
      <c r="H9" s="64" t="s">
        <v>14</v>
      </c>
      <c r="I9" s="65"/>
      <c r="J9" s="65"/>
      <c r="K9" s="65"/>
      <c r="L9" s="50">
        <f>P9</f>
        <v>206860.08</v>
      </c>
      <c r="M9" s="27">
        <v>206860.08</v>
      </c>
      <c r="N9" s="28">
        <v>0</v>
      </c>
      <c r="O9" s="28">
        <v>0</v>
      </c>
      <c r="P9" s="27">
        <f>M9+N9+O9</f>
        <v>206860.08</v>
      </c>
      <c r="Q9" s="27">
        <v>114349.04</v>
      </c>
      <c r="R9" s="27"/>
      <c r="S9" s="28"/>
      <c r="T9" s="28"/>
      <c r="U9" s="29"/>
    </row>
    <row r="10" spans="1:21" ht="15">
      <c r="A10" s="74" t="s">
        <v>15</v>
      </c>
      <c r="B10" s="63"/>
      <c r="C10" s="63"/>
      <c r="D10" s="63"/>
      <c r="E10" s="63"/>
      <c r="F10" s="50">
        <v>139833.59</v>
      </c>
      <c r="G10" s="3"/>
      <c r="H10" s="64" t="s">
        <v>16</v>
      </c>
      <c r="I10" s="65"/>
      <c r="J10" s="65"/>
      <c r="K10" s="65"/>
      <c r="L10" s="50">
        <v>0</v>
      </c>
      <c r="M10" s="27"/>
      <c r="N10" s="27"/>
      <c r="O10" s="27"/>
      <c r="P10" s="27"/>
      <c r="Q10" s="27"/>
      <c r="R10" s="27"/>
      <c r="S10" s="28"/>
      <c r="T10" s="28"/>
      <c r="U10" s="29"/>
    </row>
    <row r="11" spans="1:21" ht="15">
      <c r="A11" s="74" t="s">
        <v>17</v>
      </c>
      <c r="B11" s="63"/>
      <c r="C11" s="63"/>
      <c r="D11" s="63"/>
      <c r="E11" s="63"/>
      <c r="F11" s="50">
        <v>11398.32</v>
      </c>
      <c r="G11" s="3"/>
      <c r="H11" s="74" t="s">
        <v>18</v>
      </c>
      <c r="I11" s="63"/>
      <c r="J11" s="63"/>
      <c r="K11" s="63"/>
      <c r="L11" s="50">
        <v>0</v>
      </c>
      <c r="M11" s="27"/>
      <c r="N11" s="27"/>
      <c r="O11" s="27"/>
      <c r="P11" s="27"/>
      <c r="Q11" s="27"/>
      <c r="R11" s="27"/>
      <c r="S11" s="28"/>
      <c r="T11" s="28"/>
      <c r="U11" s="29"/>
    </row>
    <row r="12" spans="1:21" ht="15">
      <c r="A12" s="74" t="s">
        <v>19</v>
      </c>
      <c r="B12" s="63"/>
      <c r="C12" s="63"/>
      <c r="D12" s="63"/>
      <c r="E12" s="63"/>
      <c r="F12" s="50">
        <v>2655.12</v>
      </c>
      <c r="G12" s="3"/>
      <c r="H12" s="6" t="s">
        <v>20</v>
      </c>
      <c r="I12" s="75" t="s">
        <v>21</v>
      </c>
      <c r="J12" s="75"/>
      <c r="K12" s="75"/>
      <c r="L12" s="51">
        <f>L7+L8+L9+L10+L11</f>
        <v>1506579.6300000001</v>
      </c>
      <c r="M12" s="27" t="s">
        <v>58</v>
      </c>
      <c r="N12" s="27"/>
      <c r="O12" s="27"/>
      <c r="P12" s="27"/>
      <c r="Q12" s="27"/>
      <c r="R12" s="27"/>
      <c r="S12" s="28"/>
      <c r="T12" s="28"/>
      <c r="U12" s="29"/>
    </row>
    <row r="13" spans="1:21" ht="15">
      <c r="A13" s="62" t="s">
        <v>22</v>
      </c>
      <c r="B13" s="63"/>
      <c r="C13" s="63"/>
      <c r="D13" s="63"/>
      <c r="E13" s="63"/>
      <c r="F13" s="50">
        <v>3566.06</v>
      </c>
      <c r="G13" s="3"/>
      <c r="H13" s="7" t="s">
        <v>23</v>
      </c>
      <c r="I13" s="63" t="s">
        <v>24</v>
      </c>
      <c r="J13" s="63"/>
      <c r="K13" s="63"/>
      <c r="L13" s="50">
        <f>P13</f>
        <v>275008.95</v>
      </c>
      <c r="M13" s="27">
        <v>58142.48</v>
      </c>
      <c r="N13" s="27">
        <v>41836.47</v>
      </c>
      <c r="O13" s="27">
        <v>175030</v>
      </c>
      <c r="P13" s="27">
        <f>SUM(M13:O13)</f>
        <v>275008.95</v>
      </c>
      <c r="Q13" s="27">
        <f>SUM(M13:P13)</f>
        <v>550017.9</v>
      </c>
      <c r="R13" s="27"/>
      <c r="S13" s="28"/>
      <c r="T13" s="28"/>
      <c r="U13" s="29"/>
    </row>
    <row r="14" spans="1:21" ht="15">
      <c r="A14" s="62" t="s">
        <v>25</v>
      </c>
      <c r="B14" s="63"/>
      <c r="C14" s="63"/>
      <c r="D14" s="63"/>
      <c r="E14" s="63"/>
      <c r="F14" s="50">
        <v>8012001.09</v>
      </c>
      <c r="G14" s="3"/>
      <c r="H14" s="7" t="s">
        <v>23</v>
      </c>
      <c r="I14" s="76" t="s">
        <v>26</v>
      </c>
      <c r="J14" s="76"/>
      <c r="K14" s="76"/>
      <c r="L14" s="50">
        <v>0</v>
      </c>
      <c r="M14" s="27"/>
      <c r="N14" s="27"/>
      <c r="O14" s="27"/>
      <c r="P14" s="27"/>
      <c r="Q14" s="27"/>
      <c r="R14" s="27"/>
      <c r="S14" s="28"/>
      <c r="T14" s="28"/>
      <c r="U14" s="29"/>
    </row>
    <row r="15" spans="1:21" ht="15">
      <c r="A15" s="74" t="s">
        <v>27</v>
      </c>
      <c r="B15" s="63"/>
      <c r="C15" s="63"/>
      <c r="D15" s="63"/>
      <c r="E15" s="63"/>
      <c r="F15" s="50">
        <v>50095.67</v>
      </c>
      <c r="G15" s="3"/>
      <c r="H15" s="7" t="s">
        <v>23</v>
      </c>
      <c r="I15" s="63" t="s">
        <v>28</v>
      </c>
      <c r="J15" s="63"/>
      <c r="K15" s="63"/>
      <c r="L15" s="50">
        <v>0</v>
      </c>
      <c r="M15" s="27"/>
      <c r="N15" s="27"/>
      <c r="O15" s="27"/>
      <c r="P15" s="27"/>
      <c r="Q15" s="27"/>
      <c r="R15" s="27"/>
      <c r="S15" s="28"/>
      <c r="T15" s="28"/>
      <c r="U15" s="29"/>
    </row>
    <row r="16" spans="1:21" ht="15">
      <c r="A16" s="74" t="s">
        <v>29</v>
      </c>
      <c r="B16" s="63"/>
      <c r="C16" s="63"/>
      <c r="D16" s="63"/>
      <c r="E16" s="63"/>
      <c r="F16" s="50">
        <v>9876.24</v>
      </c>
      <c r="G16" s="3"/>
      <c r="H16" s="6" t="s">
        <v>20</v>
      </c>
      <c r="I16" s="8" t="s">
        <v>30</v>
      </c>
      <c r="J16" s="8"/>
      <c r="K16" s="8"/>
      <c r="L16" s="51">
        <f>L12-L13-L14-L15</f>
        <v>1231570.6800000002</v>
      </c>
      <c r="M16" s="27"/>
      <c r="N16" s="27"/>
      <c r="O16" s="27"/>
      <c r="P16" s="27"/>
      <c r="Q16" s="27"/>
      <c r="R16" s="27"/>
      <c r="S16" s="28"/>
      <c r="T16" s="28"/>
      <c r="U16" s="29"/>
    </row>
    <row r="17" spans="1:21" ht="15">
      <c r="A17" s="9" t="s">
        <v>31</v>
      </c>
      <c r="B17" s="5"/>
      <c r="C17" s="5"/>
      <c r="D17" s="5"/>
      <c r="E17" s="5"/>
      <c r="F17" s="50">
        <v>2295123.62</v>
      </c>
      <c r="G17" s="3"/>
      <c r="H17" s="7" t="s">
        <v>32</v>
      </c>
      <c r="I17" s="5" t="s">
        <v>33</v>
      </c>
      <c r="J17" s="3"/>
      <c r="K17" s="3"/>
      <c r="L17" s="50">
        <f>R17</f>
        <v>929116.2400000001</v>
      </c>
      <c r="M17" s="27">
        <v>439405.28</v>
      </c>
      <c r="N17" s="27">
        <v>193652.42</v>
      </c>
      <c r="O17" s="27">
        <v>123428.77</v>
      </c>
      <c r="P17" s="27">
        <v>71510.35</v>
      </c>
      <c r="Q17" s="27">
        <v>101119.42</v>
      </c>
      <c r="R17" s="27">
        <f>SUM(M17:Q17)</f>
        <v>929116.2400000001</v>
      </c>
      <c r="S17" s="61" t="s">
        <v>56</v>
      </c>
      <c r="T17" s="61"/>
      <c r="U17" s="29"/>
    </row>
    <row r="18" spans="1:21" ht="15">
      <c r="A18" s="10" t="s">
        <v>34</v>
      </c>
      <c r="B18" s="3"/>
      <c r="C18" s="3"/>
      <c r="D18" s="3"/>
      <c r="E18" s="3"/>
      <c r="F18" s="50">
        <v>160434.99</v>
      </c>
      <c r="G18" s="3"/>
      <c r="H18" s="7" t="s">
        <v>32</v>
      </c>
      <c r="I18" s="5" t="s">
        <v>35</v>
      </c>
      <c r="J18" s="5"/>
      <c r="K18" s="5"/>
      <c r="L18" s="50">
        <f>F21-F25</f>
        <v>1112872.72</v>
      </c>
      <c r="M18" s="27">
        <v>92800.73</v>
      </c>
      <c r="N18" s="27">
        <v>41758.61</v>
      </c>
      <c r="O18" s="27"/>
      <c r="P18" s="27"/>
      <c r="Q18" s="27"/>
      <c r="R18" s="28"/>
      <c r="S18" s="28"/>
      <c r="T18" s="28"/>
      <c r="U18" s="29"/>
    </row>
    <row r="19" spans="1:21" ht="15">
      <c r="A19" s="74" t="s">
        <v>36</v>
      </c>
      <c r="B19" s="63"/>
      <c r="C19" s="63"/>
      <c r="D19" s="63"/>
      <c r="E19" s="63"/>
      <c r="F19" s="50">
        <v>18427.46</v>
      </c>
      <c r="G19" s="3"/>
      <c r="H19" s="11" t="s">
        <v>23</v>
      </c>
      <c r="I19" s="3" t="s">
        <v>37</v>
      </c>
      <c r="J19" s="3"/>
      <c r="K19" s="3"/>
      <c r="L19" s="56">
        <v>0</v>
      </c>
      <c r="M19" s="27"/>
      <c r="N19" s="27"/>
      <c r="O19" s="27"/>
      <c r="P19" s="27"/>
      <c r="Q19" s="27"/>
      <c r="R19" s="27"/>
      <c r="S19" s="28"/>
      <c r="T19" s="28"/>
      <c r="U19" s="29"/>
    </row>
    <row r="20" spans="1:21" ht="15">
      <c r="A20" s="79" t="s">
        <v>38</v>
      </c>
      <c r="B20" s="80"/>
      <c r="C20" s="80"/>
      <c r="D20" s="80"/>
      <c r="E20" s="80"/>
      <c r="F20" s="51">
        <f>SUM(F7:F19)</f>
        <v>10964518.06</v>
      </c>
      <c r="G20" s="3"/>
      <c r="H20" s="6" t="s">
        <v>20</v>
      </c>
      <c r="I20" s="12" t="s">
        <v>39</v>
      </c>
      <c r="J20" s="12"/>
      <c r="K20" s="12"/>
      <c r="L20" s="55">
        <f>L16+L17+L18</f>
        <v>3273559.6400000006</v>
      </c>
      <c r="M20" s="27"/>
      <c r="N20" s="27"/>
      <c r="O20" s="27"/>
      <c r="P20" s="27"/>
      <c r="Q20" s="27"/>
      <c r="R20" s="27"/>
      <c r="S20" s="28"/>
      <c r="T20" s="28"/>
      <c r="U20" s="29"/>
    </row>
    <row r="21" spans="1:21" ht="15">
      <c r="A21" s="74" t="s">
        <v>57</v>
      </c>
      <c r="B21" s="63"/>
      <c r="C21" s="63"/>
      <c r="D21" s="63"/>
      <c r="E21" s="63"/>
      <c r="F21" s="50">
        <v>2041048.26</v>
      </c>
      <c r="G21" s="3"/>
      <c r="H21" s="6"/>
      <c r="I21" s="12" t="s">
        <v>40</v>
      </c>
      <c r="J21" s="32"/>
      <c r="K21" s="3"/>
      <c r="L21" s="57">
        <f>L20/F20</f>
        <v>0.2985593732516503</v>
      </c>
      <c r="M21" s="27">
        <f>SUM(M17:M20)</f>
        <v>532206.01</v>
      </c>
      <c r="N21" s="27">
        <f>SUM(N17:N20)</f>
        <v>235411.03000000003</v>
      </c>
      <c r="O21" s="27">
        <f>M21+N21</f>
        <v>767617.04</v>
      </c>
      <c r="P21" s="27"/>
      <c r="Q21" s="27">
        <f>SUM(O21)</f>
        <v>767617.04</v>
      </c>
      <c r="R21" s="27"/>
      <c r="S21" s="28"/>
      <c r="T21" s="28"/>
      <c r="U21" s="29"/>
    </row>
    <row r="22" spans="1:21" ht="15">
      <c r="A22" s="74" t="s">
        <v>41</v>
      </c>
      <c r="B22" s="63"/>
      <c r="C22" s="63"/>
      <c r="D22" s="63"/>
      <c r="E22" s="63"/>
      <c r="F22" s="52">
        <v>968840.7</v>
      </c>
      <c r="G22" s="3"/>
      <c r="H22" s="6"/>
      <c r="I22" s="8"/>
      <c r="J22" s="8"/>
      <c r="K22" s="8"/>
      <c r="L22" s="31"/>
      <c r="M22" s="27"/>
      <c r="N22" s="27"/>
      <c r="O22" s="27"/>
      <c r="P22" s="27"/>
      <c r="Q22" s="27"/>
      <c r="R22" s="27"/>
      <c r="S22" s="28"/>
      <c r="T22" s="28"/>
      <c r="U22" s="29"/>
    </row>
    <row r="23" spans="1:21" ht="15">
      <c r="A23" s="74" t="s">
        <v>42</v>
      </c>
      <c r="B23" s="63"/>
      <c r="C23" s="63"/>
      <c r="D23" s="63"/>
      <c r="E23" s="63"/>
      <c r="F23" s="53">
        <v>35582.55</v>
      </c>
      <c r="G23" s="3"/>
      <c r="H23" s="77" t="s">
        <v>44</v>
      </c>
      <c r="I23" s="78"/>
      <c r="J23" s="78"/>
      <c r="K23" s="78"/>
      <c r="L23" s="89"/>
      <c r="M23" s="27"/>
      <c r="N23" s="27"/>
      <c r="O23" s="27"/>
      <c r="P23" s="27"/>
      <c r="Q23" s="27"/>
      <c r="R23" s="27"/>
      <c r="S23" s="28"/>
      <c r="T23" s="28"/>
      <c r="U23" s="29"/>
    </row>
    <row r="24" spans="1:21" ht="15">
      <c r="A24" s="74" t="s">
        <v>43</v>
      </c>
      <c r="B24" s="63"/>
      <c r="C24" s="63"/>
      <c r="D24" s="63"/>
      <c r="E24" s="63"/>
      <c r="F24" s="50">
        <v>0</v>
      </c>
      <c r="G24" s="3"/>
      <c r="H24" s="10" t="s">
        <v>48</v>
      </c>
      <c r="I24" s="22"/>
      <c r="J24" s="22"/>
      <c r="K24" s="22"/>
      <c r="L24" s="58">
        <f>P24</f>
        <v>634344.4</v>
      </c>
      <c r="M24" s="27">
        <v>439405.28</v>
      </c>
      <c r="N24" s="27">
        <v>123428.77</v>
      </c>
      <c r="O24" s="27">
        <v>71510.35</v>
      </c>
      <c r="P24" s="27">
        <f>SUM(M24:O24)</f>
        <v>634344.4</v>
      </c>
      <c r="Q24" s="27"/>
      <c r="R24" s="27"/>
      <c r="S24" s="28"/>
      <c r="T24" s="28"/>
      <c r="U24" s="29"/>
    </row>
    <row r="25" spans="1:21" ht="15">
      <c r="A25" s="74" t="s">
        <v>45</v>
      </c>
      <c r="B25" s="63"/>
      <c r="C25" s="63"/>
      <c r="D25" s="63"/>
      <c r="E25" s="63"/>
      <c r="F25" s="50">
        <v>928175.54</v>
      </c>
      <c r="G25" s="3"/>
      <c r="H25" s="9" t="s">
        <v>46</v>
      </c>
      <c r="I25" s="22"/>
      <c r="J25" s="5"/>
      <c r="K25" s="5"/>
      <c r="L25" s="90">
        <f>L17/F27</f>
        <v>1.0000000000000002</v>
      </c>
      <c r="M25" s="27"/>
      <c r="N25" s="27"/>
      <c r="O25" s="27"/>
      <c r="P25" s="27"/>
      <c r="Q25" s="27"/>
      <c r="R25" s="27"/>
      <c r="S25" s="28"/>
      <c r="T25" s="28"/>
      <c r="U25" s="29"/>
    </row>
    <row r="26" spans="1:21" ht="15">
      <c r="A26" s="24" t="s">
        <v>47</v>
      </c>
      <c r="B26" s="5"/>
      <c r="C26" s="5"/>
      <c r="D26" s="5"/>
      <c r="E26" s="5"/>
      <c r="F26" s="50">
        <v>940.7</v>
      </c>
      <c r="G26" s="3"/>
      <c r="H26" s="10" t="s">
        <v>48</v>
      </c>
      <c r="I26" s="22"/>
      <c r="J26" s="8"/>
      <c r="K26" s="8"/>
      <c r="L26" s="90">
        <f>L24/F27</f>
        <v>0.6827395461304174</v>
      </c>
      <c r="M26" s="27"/>
      <c r="N26" s="27"/>
      <c r="O26" s="38">
        <f>SUM(O24:O25)</f>
        <v>71510.35</v>
      </c>
      <c r="P26" s="38">
        <f>SUM(P24:P25)</f>
        <v>634344.4</v>
      </c>
      <c r="Q26" s="27"/>
      <c r="R26" s="27"/>
      <c r="S26" s="28"/>
      <c r="T26" s="28"/>
      <c r="U26" s="29"/>
    </row>
    <row r="27" spans="1:21" ht="15">
      <c r="A27" s="84" t="s">
        <v>54</v>
      </c>
      <c r="B27" s="85"/>
      <c r="C27" s="85"/>
      <c r="D27" s="85"/>
      <c r="E27" s="85"/>
      <c r="F27" s="54">
        <f>F25+F26</f>
        <v>929116.24</v>
      </c>
      <c r="G27" s="3"/>
      <c r="H27" s="13"/>
      <c r="I27" s="8"/>
      <c r="J27" s="8"/>
      <c r="K27" s="8"/>
      <c r="L27" s="39"/>
      <c r="M27" s="30"/>
      <c r="O27" s="27"/>
      <c r="P27" s="27"/>
      <c r="Q27" s="27"/>
      <c r="R27" s="27"/>
      <c r="S27" s="28"/>
      <c r="T27" s="28"/>
      <c r="U27" s="29"/>
    </row>
    <row r="28" spans="1:21" ht="15">
      <c r="A28" s="79" t="s">
        <v>49</v>
      </c>
      <c r="B28" s="63"/>
      <c r="C28" s="63"/>
      <c r="D28" s="63"/>
      <c r="E28" s="63"/>
      <c r="F28" s="51">
        <f>F22+F23+F24+F25+F26</f>
        <v>1933539.49</v>
      </c>
      <c r="G28" s="3"/>
      <c r="H28" s="13"/>
      <c r="I28" s="8"/>
      <c r="J28" s="8"/>
      <c r="K28" s="8"/>
      <c r="L28" s="39"/>
      <c r="M28" s="27"/>
      <c r="O28" s="27"/>
      <c r="P28" s="27"/>
      <c r="Q28" s="27"/>
      <c r="R28" s="27"/>
      <c r="S28" s="28"/>
      <c r="T28" s="28"/>
      <c r="U28" s="29"/>
    </row>
    <row r="29" spans="1:21" ht="15">
      <c r="A29" s="79" t="s">
        <v>50</v>
      </c>
      <c r="B29" s="63"/>
      <c r="C29" s="63"/>
      <c r="D29" s="63"/>
      <c r="E29" s="63"/>
      <c r="F29" s="55">
        <f>F20+F28</f>
        <v>12898057.55</v>
      </c>
      <c r="G29" s="3"/>
      <c r="H29" s="26" t="s">
        <v>51</v>
      </c>
      <c r="I29" s="8"/>
      <c r="J29" s="8"/>
      <c r="K29" s="8"/>
      <c r="L29" s="91">
        <v>912455.05</v>
      </c>
      <c r="M29" s="41"/>
      <c r="N29" s="60" t="s">
        <v>55</v>
      </c>
      <c r="O29" s="60"/>
      <c r="P29" s="60"/>
      <c r="Q29" s="60"/>
      <c r="R29" s="28"/>
      <c r="S29" s="28"/>
      <c r="T29" s="28"/>
      <c r="U29" s="29"/>
    </row>
    <row r="30" spans="1:21" ht="15.75" thickBot="1">
      <c r="A30" s="14"/>
      <c r="B30" s="15"/>
      <c r="C30" s="16"/>
      <c r="D30" s="16"/>
      <c r="E30" s="16"/>
      <c r="F30" s="40"/>
      <c r="G30" s="1"/>
      <c r="H30" s="17"/>
      <c r="I30" s="18"/>
      <c r="J30" s="18"/>
      <c r="K30" s="18"/>
      <c r="L30" s="40"/>
      <c r="M30" s="29"/>
      <c r="N30" s="28"/>
      <c r="O30" s="28"/>
      <c r="P30" s="29"/>
      <c r="Q30" s="29"/>
      <c r="R30" s="29"/>
      <c r="S30" s="29"/>
      <c r="T30" s="29"/>
      <c r="U30" s="29"/>
    </row>
    <row r="31" spans="1:15" ht="15">
      <c r="A31" s="45"/>
      <c r="B31" s="46"/>
      <c r="C31" s="47"/>
      <c r="D31" s="47"/>
      <c r="E31" s="47"/>
      <c r="F31" s="48"/>
      <c r="G31" s="48"/>
      <c r="H31" s="49"/>
      <c r="I31" s="48"/>
      <c r="J31" s="48"/>
      <c r="K31" s="48"/>
      <c r="L31" s="48"/>
      <c r="N31" s="27">
        <v>82974.29</v>
      </c>
      <c r="O31" s="28"/>
    </row>
    <row r="32" spans="1:15" ht="15">
      <c r="A32" s="86" t="s">
        <v>62</v>
      </c>
      <c r="B32" s="86"/>
      <c r="C32" s="86"/>
      <c r="D32" s="86"/>
      <c r="E32" s="87" t="s">
        <v>59</v>
      </c>
      <c r="F32" s="88"/>
      <c r="G32" s="88"/>
      <c r="H32" s="88"/>
      <c r="I32" s="88"/>
      <c r="J32" s="86" t="s">
        <v>52</v>
      </c>
      <c r="K32" s="86"/>
      <c r="L32" s="86"/>
      <c r="N32" s="28">
        <v>46835.65</v>
      </c>
      <c r="O32" s="28"/>
    </row>
    <row r="33" spans="1:15" ht="15">
      <c r="A33" s="81" t="s">
        <v>61</v>
      </c>
      <c r="B33" s="81"/>
      <c r="C33" s="81"/>
      <c r="D33" s="81"/>
      <c r="E33" s="81" t="s">
        <v>60</v>
      </c>
      <c r="F33" s="82"/>
      <c r="G33" s="82"/>
      <c r="H33" s="82"/>
      <c r="I33" s="82"/>
      <c r="J33" s="81" t="s">
        <v>53</v>
      </c>
      <c r="K33" s="83"/>
      <c r="L33" s="83"/>
      <c r="N33" s="27">
        <v>8940.54</v>
      </c>
      <c r="O33" s="28"/>
    </row>
    <row r="34" spans="1:15" ht="15">
      <c r="A34" s="59"/>
      <c r="B34" s="59"/>
      <c r="C34" s="59"/>
      <c r="D34" s="59"/>
      <c r="N34" s="27">
        <f>SUM(N31:N33)</f>
        <v>138750.48</v>
      </c>
      <c r="O34" s="28"/>
    </row>
    <row r="35" spans="14:15" ht="15">
      <c r="N35" s="28"/>
      <c r="O35" s="28"/>
    </row>
    <row r="37" spans="5:11" ht="15">
      <c r="E37" s="44"/>
      <c r="K37" s="43"/>
    </row>
    <row r="38" spans="5:11" ht="15">
      <c r="E38" s="43"/>
      <c r="K38" s="43"/>
    </row>
    <row r="39" spans="5:11" ht="15">
      <c r="E39" s="43"/>
      <c r="K39" s="43"/>
    </row>
    <row r="40" spans="4:11" ht="15">
      <c r="D40" s="23"/>
      <c r="E40" s="43"/>
      <c r="K40" s="43"/>
    </row>
    <row r="41" spans="5:11" ht="15">
      <c r="E41" s="43"/>
      <c r="K41" s="43"/>
    </row>
    <row r="42" spans="5:11" ht="15">
      <c r="E42" s="43"/>
      <c r="K42" s="43"/>
    </row>
    <row r="43" spans="5:11" ht="15">
      <c r="E43" s="43"/>
      <c r="K43" s="43"/>
    </row>
    <row r="44" spans="1:11" ht="15">
      <c r="A44" s="25"/>
      <c r="E44" s="43"/>
      <c r="K44" s="43"/>
    </row>
    <row r="45" spans="5:11" ht="15">
      <c r="E45" s="43"/>
      <c r="K45" s="43"/>
    </row>
    <row r="46" spans="5:11" ht="15">
      <c r="E46" s="43"/>
      <c r="K46" s="43"/>
    </row>
    <row r="47" spans="5:11" ht="15">
      <c r="E47" s="43"/>
      <c r="K47" s="44"/>
    </row>
    <row r="48" spans="5:11" ht="15">
      <c r="E48" s="43"/>
      <c r="K48" s="33"/>
    </row>
    <row r="49" ht="15">
      <c r="E49" s="43"/>
    </row>
    <row r="50" ht="15">
      <c r="E50" s="42"/>
    </row>
    <row r="51" ht="15">
      <c r="E51" s="42"/>
    </row>
  </sheetData>
  <sheetProtection/>
  <mergeCells count="46">
    <mergeCell ref="A33:D33"/>
    <mergeCell ref="E33:I33"/>
    <mergeCell ref="J33:L33"/>
    <mergeCell ref="A27:E27"/>
    <mergeCell ref="A29:E29"/>
    <mergeCell ref="A32:D32"/>
    <mergeCell ref="E32:I32"/>
    <mergeCell ref="J32:L32"/>
    <mergeCell ref="A24:E24"/>
    <mergeCell ref="H23:K23"/>
    <mergeCell ref="A25:E25"/>
    <mergeCell ref="A28:E28"/>
    <mergeCell ref="A16:E16"/>
    <mergeCell ref="A19:E19"/>
    <mergeCell ref="A20:E20"/>
    <mergeCell ref="A21:E21"/>
    <mergeCell ref="A22:E22"/>
    <mergeCell ref="A23:E23"/>
    <mergeCell ref="A13:E13"/>
    <mergeCell ref="I13:K13"/>
    <mergeCell ref="A14:E14"/>
    <mergeCell ref="I14:K14"/>
    <mergeCell ref="A15:E15"/>
    <mergeCell ref="I15:K15"/>
    <mergeCell ref="A10:E10"/>
    <mergeCell ref="H10:K10"/>
    <mergeCell ref="A11:E11"/>
    <mergeCell ref="H11:K11"/>
    <mergeCell ref="A12:E12"/>
    <mergeCell ref="I12:K12"/>
    <mergeCell ref="H5:K5"/>
    <mergeCell ref="A6:E6"/>
    <mergeCell ref="A7:E7"/>
    <mergeCell ref="H7:K7"/>
    <mergeCell ref="A8:E8"/>
    <mergeCell ref="H8:K8"/>
    <mergeCell ref="A34:D34"/>
    <mergeCell ref="N29:Q29"/>
    <mergeCell ref="S17:T17"/>
    <mergeCell ref="A9:E9"/>
    <mergeCell ref="H9:K9"/>
    <mergeCell ref="A1:L1"/>
    <mergeCell ref="A2:H2"/>
    <mergeCell ref="A3:B3"/>
    <mergeCell ref="C3:F3"/>
    <mergeCell ref="A5:E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Contabilidade</cp:lastModifiedBy>
  <cp:lastPrinted>2019-01-09T12:53:59Z</cp:lastPrinted>
  <dcterms:created xsi:type="dcterms:W3CDTF">2013-10-30T13:16:48Z</dcterms:created>
  <dcterms:modified xsi:type="dcterms:W3CDTF">2019-01-09T12:55:08Z</dcterms:modified>
  <cp:category/>
  <cp:version/>
  <cp:contentType/>
  <cp:contentStatus/>
</cp:coreProperties>
</file>